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Matthias\Documents\2 Kompetenzzentrum Fernprüfungen\Arbeitshilfen\"/>
    </mc:Choice>
  </mc:AlternateContent>
  <xr:revisionPtr revIDLastSave="0" documentId="8_{4B66E358-4A74-45C2-ADA0-276849517E9F}" xr6:coauthVersionLast="47" xr6:coauthVersionMax="47" xr10:uidLastSave="{00000000-0000-0000-0000-000000000000}"/>
  <workbookProtection workbookAlgorithmName="SHA-512" workbookHashValue="9A6B41mRhxBfmufY9L7KtgxKvt2jKTVdO94Z1QpMG/V1TTOpVu7TaVK8yWmmX+kKOy+bE7dvhdAEJZD43B9EgQ==" workbookSaltValue="JKGa7cVbDAhJmeCmyLSWzg==" workbookSpinCount="100000" lockStructure="1"/>
  <bookViews>
    <workbookView xWindow="-108" yWindow="-108" windowWidth="30936" windowHeight="16776" tabRatio="851" xr2:uid="{00000000-000D-0000-FFFF-FFFF00000000}"/>
  </bookViews>
  <sheets>
    <sheet name="Entscheidungshilfe" sheetId="5" r:id="rId1"/>
    <sheet name="Datenbank" sheetId="4" state="hidden" r:id="rId2"/>
  </sheets>
  <definedNames>
    <definedName name="DB_Einfach">DB_Fernpruefungen[#All]</definedName>
    <definedName name="_xlnm.Print_Area" localSheetId="0">Entscheidungshilfe!$B$3:$G$23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4" l="1"/>
  <c r="A9" i="4" s="1"/>
  <c r="H8" i="4"/>
  <c r="A8" i="4" s="1"/>
  <c r="H7" i="5"/>
  <c r="H10" i="5" s="1"/>
  <c r="H2" i="4"/>
  <c r="A2" i="4" s="1"/>
  <c r="H3" i="4"/>
  <c r="A3" i="4" s="1"/>
  <c r="H4" i="4"/>
  <c r="A4" i="4" s="1"/>
  <c r="H5" i="4"/>
  <c r="A5" i="4" s="1"/>
  <c r="H6" i="4"/>
  <c r="A6" i="4" s="1"/>
  <c r="H7" i="4"/>
  <c r="A7" i="4" s="1"/>
  <c r="H12" i="5" l="1"/>
  <c r="H14" i="5" s="1"/>
  <c r="H16" i="5" l="1"/>
  <c r="H15" i="5"/>
  <c r="H18" i="5" l="1"/>
  <c r="H19" i="5" s="1"/>
  <c r="D19" i="5" s="1"/>
</calcChain>
</file>

<file path=xl/sharedStrings.xml><?xml version="1.0" encoding="utf-8"?>
<sst xmlns="http://schemas.openxmlformats.org/spreadsheetml/2006/main" count="34" uniqueCount="30">
  <si>
    <t>Fernprüfungsszenario</t>
  </si>
  <si>
    <t>Code</t>
  </si>
  <si>
    <t>Entscheidungshilfe Fernprüfungen an bayerischen Universitäten</t>
  </si>
  <si>
    <t>©2021 Bayerisches Kompetenzzentrum für Fernprüfungen</t>
  </si>
  <si>
    <t>Synchron beaufsichtigte Fernklausur mit/ohne Open-Format</t>
  </si>
  <si>
    <t>Take Home Exam / Übungsleistung / Labor / Klausurähnliche Vertrauensprüfung</t>
  </si>
  <si>
    <t>Seminararbeit / Lernportfolio / Projektarbeit</t>
  </si>
  <si>
    <t>Synchron beaufsichtigte Fernklausur</t>
  </si>
  <si>
    <t>Asynchron beaufsichtigte Fernklausur</t>
  </si>
  <si>
    <t>Reproduktion</t>
  </si>
  <si>
    <t>Aufsicht</t>
  </si>
  <si>
    <t>Aufsichtsperson</t>
  </si>
  <si>
    <t>Korrekturen</t>
  </si>
  <si>
    <t>Asynchron beaufsichtigte Fernklausur mit/ohne Open-Format</t>
  </si>
  <si>
    <t>Wert</t>
  </si>
  <si>
    <t>Ja</t>
  </si>
  <si>
    <t>Aufsichtsperson2</t>
  </si>
  <si>
    <t>Nein</t>
  </si>
  <si>
    <t>Beaufsichtigt eine Person mehr als 20 Studierende?</t>
  </si>
  <si>
    <t>Müssen oder möchten Sie die Prüfung beaufsichtigen?</t>
  </si>
  <si>
    <t>Möchten Sie überwiegend die Reproduktion von Wissen prüfen?</t>
  </si>
  <si>
    <t>Parameter_Allgemein</t>
  </si>
  <si>
    <t>Parameter_Korrekturen</t>
  </si>
  <si>
    <t>Wie viele Prüfungen muss ein:e Korrektor:in korrigieren?</t>
  </si>
  <si>
    <t>Bis 20 Prüfungen</t>
  </si>
  <si>
    <t>20 bis 40 Prüfungen</t>
  </si>
  <si>
    <t>Über 40 Prüfungen*</t>
  </si>
  <si>
    <t>Wenn die Reproduktion von Wissen überwiegend abgefragt wird, empfehlen wir eine Beaufsichtigung.</t>
  </si>
  <si>
    <t>Bei mehr als 20 Studierenden pro Aufsichtsperson gehen wir von einer Kapazitätüberlastung aus, da eine hinreichende Prüfungsaufsicht regelmäßig nicht gewährleistet werden kann.</t>
  </si>
  <si>
    <t>*Ab 40 Prüfungen pro Korrektor:in entsteht bei Prüfungen mit offenen Antwortformaten erheblicher Korrekturaufwand. Daher empfehlen wir eine beaufsichtigte Fernprüfung mit überwiegend geschlossenen/halboffenen Antwortformaten.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</si>
</sst>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i/>
      <sz val="9.5"/>
      <color theme="0" tint="-4.9989318521683403E-2"/>
      <name val="Calibri"/>
      <family val="2"/>
      <scheme val="minor"/>
    </font>
    <font>
      <i/>
      <sz val="9"/>
      <color theme="0" tint="-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4" fillId="3" borderId="0" xfId="0" applyFont="1" applyFill="1" applyBorder="1"/>
    <xf numFmtId="0" fontId="3" fillId="3" borderId="0" xfId="0" applyFont="1" applyFill="1" applyBorder="1"/>
    <xf numFmtId="0" fontId="3" fillId="3" borderId="6" xfId="0" applyFont="1" applyFill="1" applyBorder="1"/>
    <xf numFmtId="0" fontId="3" fillId="3" borderId="0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/>
    </xf>
    <xf numFmtId="0" fontId="3" fillId="3" borderId="7" xfId="0" applyFont="1" applyFill="1" applyBorder="1"/>
    <xf numFmtId="0" fontId="3" fillId="3" borderId="8" xfId="0" applyFont="1" applyFill="1" applyBorder="1" applyAlignment="1">
      <alignment vertical="center" wrapText="1"/>
    </xf>
    <xf numFmtId="0" fontId="3" fillId="3" borderId="8" xfId="0" applyFont="1" applyFill="1" applyBorder="1"/>
    <xf numFmtId="0" fontId="3" fillId="3" borderId="9" xfId="0" applyFont="1" applyFill="1" applyBorder="1"/>
    <xf numFmtId="0" fontId="5" fillId="3" borderId="0" xfId="0" applyFont="1" applyFill="1" applyBorder="1" applyAlignment="1">
      <alignment vertic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1" fillId="4" borderId="6" xfId="0" applyFont="1" applyFill="1" applyBorder="1" applyAlignment="1">
      <alignment vertical="center"/>
    </xf>
    <xf numFmtId="0" fontId="1" fillId="0" borderId="0" xfId="0" applyNumberFormat="1" applyFont="1" applyAlignment="1">
      <alignment vertical="center" wrapText="1"/>
    </xf>
    <xf numFmtId="0" fontId="0" fillId="0" borderId="0" xfId="0" applyNumberFormat="1" applyAlignment="1">
      <alignment horizontal="center"/>
    </xf>
    <xf numFmtId="0" fontId="6" fillId="3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1" fontId="1" fillId="0" borderId="0" xfId="0" applyNumberFormat="1" applyFont="1" applyAlignment="1">
      <alignment vertical="center" wrapText="1"/>
    </xf>
    <xf numFmtId="0" fontId="0" fillId="0" borderId="0" xfId="0" applyFill="1" applyAlignment="1">
      <alignment wrapText="1"/>
    </xf>
    <xf numFmtId="0" fontId="7" fillId="3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</cellXfs>
  <cellStyles count="1">
    <cellStyle name="Standard" xfId="0" builtinId="0"/>
  </cellStyles>
  <dxfs count="27"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color auto="1"/>
      </font>
      <fill>
        <patternFill patternType="solid">
          <bgColor theme="0" tint="-4.9989318521683403E-2"/>
        </patternFill>
      </fill>
    </dxf>
    <dxf>
      <font>
        <color auto="1"/>
      </font>
      <fill>
        <patternFill patternType="solid">
          <bgColor theme="0" tint="-4.9989318521683403E-2"/>
        </patternFill>
      </fill>
    </dxf>
    <dxf>
      <font>
        <color auto="1"/>
      </font>
      <fill>
        <patternFill patternType="solid">
          <bgColor theme="0" tint="-4.9989318521683403E-2"/>
        </patternFill>
      </fill>
    </dxf>
    <dxf>
      <font>
        <color auto="1"/>
      </font>
      <fill>
        <patternFill patternType="solid">
          <bgColor theme="0" tint="-4.9989318521683403E-2"/>
        </patternFill>
      </fill>
    </dxf>
    <dxf>
      <font>
        <color auto="1"/>
      </font>
      <fill>
        <patternFill patternType="solid">
          <bgColor theme="0" tint="-4.9989318521683403E-2"/>
        </patternFill>
      </fill>
    </dxf>
    <dxf>
      <font>
        <color auto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bgColor theme="0" tint="-4.9989318521683403E-2"/>
        </patternFill>
      </fill>
    </dxf>
    <dxf>
      <font>
        <color auto="1"/>
      </font>
      <fill>
        <patternFill patternType="solid">
          <bgColor theme="0" tint="-4.9989318521683403E-2"/>
        </patternFill>
      </fill>
    </dxf>
    <dxf>
      <font>
        <color auto="1"/>
      </font>
      <fill>
        <patternFill patternType="solid">
          <bgColor theme="0" tint="-4.9989318521683403E-2"/>
        </patternFill>
      </fill>
    </dxf>
    <dxf>
      <font>
        <color auto="1"/>
      </font>
      <fill>
        <patternFill patternType="solid">
          <bgColor theme="0" tint="-4.9989318521683403E-2"/>
        </patternFill>
      </fill>
    </dxf>
    <dxf>
      <font>
        <color auto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bgColor theme="0" tint="-4.9989318521683403E-2"/>
        </patternFill>
      </fill>
    </dxf>
    <dxf>
      <font>
        <color auto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1238</xdr:rowOff>
    </xdr:from>
    <xdr:to>
      <xdr:col>7</xdr:col>
      <xdr:colOff>0</xdr:colOff>
      <xdr:row>1</xdr:row>
      <xdr:rowOff>2887980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CC07A16-D901-4B80-8F16-A4625CFFE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92678"/>
          <a:ext cx="6964680" cy="288674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9D7966-3BDB-4612-9145-A79FAB6BD4C8}" name="DB_Fernpruefungen" displayName="DB_Fernpruefungen" ref="A1:H9" totalsRowShown="0" headerRowDxfId="9" dataDxfId="8">
  <autoFilter ref="A1:H9" xr:uid="{00000000-0009-0000-0100-000001000000}"/>
  <tableColumns count="8">
    <tableColumn id="5" xr3:uid="{09F74392-3506-446D-B559-10F6A38F91B1}" name="Code" dataDxfId="7">
      <calculatedColumnFormula>_xlfn.NUMBERVALUE(DB_Fernpruefungen[[#This Row],[Wert]])</calculatedColumnFormula>
    </tableColumn>
    <tableColumn id="2" xr3:uid="{C2273E21-FD82-4BFF-94B1-F1C743BDDE3D}" name="Fernprüfungsszenario" dataDxfId="6"/>
    <tableColumn id="14" xr3:uid="{CC6EBB43-DCC5-44F2-B3C9-57E8FECFFF79}" name="Reproduktion" dataDxfId="5">
      <calculatedColumnFormula>IF(#REF!=#REF!,1,IF(#REF!=#REF!,2,IF(#REF!=#REF!,3,IF(#REF!=#REF!,4,0))))</calculatedColumnFormula>
    </tableColumn>
    <tableColumn id="8" xr3:uid="{4122C406-2476-4C6B-A51C-075F337C8699}" name="Aufsichtsperson" dataDxfId="4"/>
    <tableColumn id="9" xr3:uid="{2EF0B3BC-FA8A-4CFF-8C03-E2298C4CEBB6}" name="Korrekturen" dataDxfId="3"/>
    <tableColumn id="15" xr3:uid="{8B3C658C-AB79-4576-A75A-46280387C1DE}" name="Aufsicht" dataDxfId="2">
      <calculatedColumnFormula>IF(#REF!=#REF!,1,IF(#REF!=#REF!,2,IF(#REF!=#REF!,3,IF(#REF!=#REF!,4,IF(#REF!=#REF!,5,IF(#REF!=#REF!,6,0))))))</calculatedColumnFormula>
    </tableColumn>
    <tableColumn id="7" xr3:uid="{99490FC7-7266-47E4-B131-FCAD984F75AC}" name="Aufsichtsperson2" dataDxfId="1"/>
    <tableColumn id="6" xr3:uid="{C4D44D88-C16C-427B-BDC2-64DAAA5B89C7}" name="Wert" dataDxfId="0">
      <calculatedColumnFormula>CONCATENATE(DB_Fernpruefungen[[#This Row],[Reproduktion]],DB_Fernpruefungen[[#This Row],[Aufsichtsperson]],DB_Fernpruefungen[[#This Row],[Korrekturen]],DB_Fernpruefungen[[#This Row],[Aufsicht]],DB_Fernpruefungen[[#This Row],[Aufsichtsperson2]])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0F22C-6578-431C-8B6A-E6C0FEDC6590}">
  <sheetPr>
    <pageSetUpPr fitToPage="1"/>
  </sheetPr>
  <dimension ref="B1:H23"/>
  <sheetViews>
    <sheetView tabSelected="1" workbookViewId="0">
      <selection activeCell="L2" sqref="L2"/>
    </sheetView>
  </sheetViews>
  <sheetFormatPr baseColWidth="10" defaultRowHeight="14.4" x14ac:dyDescent="0.3"/>
  <cols>
    <col min="1" max="1" width="1.33203125" customWidth="1"/>
    <col min="2" max="3" width="4.77734375" customWidth="1"/>
    <col min="4" max="4" width="63.77734375" customWidth="1"/>
    <col min="5" max="5" width="18.6640625" customWidth="1"/>
    <col min="6" max="7" width="4.77734375" customWidth="1"/>
    <col min="8" max="8" width="13" hidden="1" customWidth="1"/>
    <col min="9" max="9" width="1.33203125" customWidth="1"/>
  </cols>
  <sheetData>
    <row r="1" spans="2:8" ht="7.2" customHeight="1" x14ac:dyDescent="0.3"/>
    <row r="2" spans="2:8" ht="228" customHeight="1" x14ac:dyDescent="0.3"/>
    <row r="3" spans="2:8" ht="21" customHeight="1" x14ac:dyDescent="0.3">
      <c r="B3" s="21"/>
      <c r="C3" s="22"/>
      <c r="D3" s="22"/>
      <c r="E3" s="22"/>
      <c r="F3" s="22"/>
      <c r="G3" s="23"/>
    </row>
    <row r="4" spans="2:8" x14ac:dyDescent="0.3">
      <c r="B4" s="24"/>
      <c r="C4" s="7"/>
      <c r="D4" s="8"/>
      <c r="E4" s="8"/>
      <c r="F4" s="9"/>
      <c r="G4" s="26"/>
    </row>
    <row r="5" spans="2:8" ht="21" customHeight="1" x14ac:dyDescent="0.3">
      <c r="B5" s="24"/>
      <c r="C5" s="10"/>
      <c r="D5" s="20" t="s">
        <v>2</v>
      </c>
      <c r="E5" s="12"/>
      <c r="F5" s="13"/>
      <c r="G5" s="26"/>
    </row>
    <row r="6" spans="2:8" x14ac:dyDescent="0.3">
      <c r="B6" s="24"/>
      <c r="C6" s="10"/>
      <c r="D6" s="11"/>
      <c r="E6" s="12"/>
      <c r="F6" s="13"/>
      <c r="G6" s="26"/>
    </row>
    <row r="7" spans="2:8" x14ac:dyDescent="0.3">
      <c r="B7" s="24"/>
      <c r="C7" s="10"/>
      <c r="D7" s="14" t="s">
        <v>20</v>
      </c>
      <c r="E7" s="34"/>
      <c r="F7" s="13"/>
      <c r="G7" s="26"/>
      <c r="H7" s="6">
        <f>IF(E7=Datenbank!$J$2,0,IF(E7=Datenbank!$J$3,1,IF(E7=Datenbank!$J$4,2)))</f>
        <v>0</v>
      </c>
    </row>
    <row r="8" spans="2:8" x14ac:dyDescent="0.3">
      <c r="B8" s="24"/>
      <c r="C8" s="10"/>
      <c r="D8" s="44" t="s">
        <v>27</v>
      </c>
      <c r="E8" s="44"/>
      <c r="F8" s="15"/>
      <c r="G8" s="30"/>
      <c r="H8" s="6"/>
    </row>
    <row r="9" spans="2:8" x14ac:dyDescent="0.3">
      <c r="B9" s="24"/>
      <c r="C9" s="10"/>
      <c r="D9" s="40"/>
      <c r="E9" s="38"/>
      <c r="F9" s="15"/>
      <c r="G9" s="30"/>
      <c r="H9" s="6"/>
    </row>
    <row r="10" spans="2:8" x14ac:dyDescent="0.3">
      <c r="B10" s="24"/>
      <c r="C10" s="10"/>
      <c r="D10" s="33" t="s">
        <v>18</v>
      </c>
      <c r="E10" s="35"/>
      <c r="F10" s="13"/>
      <c r="G10" s="26"/>
      <c r="H10" s="6">
        <f>IF(H7=2,0,IF(E10=Datenbank!$J$2,0,IF(E10=Datenbank!$J$3,1,IF(E10=Datenbank!$J$4,2))))</f>
        <v>0</v>
      </c>
    </row>
    <row r="11" spans="2:8" x14ac:dyDescent="0.3">
      <c r="B11" s="24"/>
      <c r="C11" s="10"/>
      <c r="D11" s="33"/>
      <c r="E11" s="35"/>
      <c r="F11" s="15"/>
      <c r="G11" s="30"/>
      <c r="H11" s="6"/>
    </row>
    <row r="12" spans="2:8" x14ac:dyDescent="0.3">
      <c r="B12" s="24"/>
      <c r="C12" s="10"/>
      <c r="D12" s="33" t="s">
        <v>23</v>
      </c>
      <c r="E12" s="35"/>
      <c r="F12" s="13"/>
      <c r="G12" s="26"/>
      <c r="H12" s="6">
        <f>IF(H7&lt;2,0,IF(E12=Datenbank!$K$2,0,IF(E12=Datenbank!$K$3,1,IF(E12=Datenbank!$K$4,2,IF(E12=Datenbank!$K$5,3)))))</f>
        <v>0</v>
      </c>
    </row>
    <row r="13" spans="2:8" ht="30" customHeight="1" x14ac:dyDescent="0.3">
      <c r="B13" s="24"/>
      <c r="C13" s="10"/>
      <c r="D13" s="43" t="s">
        <v>29</v>
      </c>
      <c r="E13" s="43"/>
      <c r="F13" s="15"/>
      <c r="G13" s="30"/>
      <c r="H13" s="6"/>
    </row>
    <row r="14" spans="2:8" x14ac:dyDescent="0.3">
      <c r="B14" s="24"/>
      <c r="C14" s="10"/>
      <c r="D14" s="33" t="s">
        <v>19</v>
      </c>
      <c r="E14" s="35"/>
      <c r="F14" s="13"/>
      <c r="G14" s="26"/>
      <c r="H14" s="6">
        <f>IF(H7=1,0,IF(H12=0,0,IF(H12=1,0,IF(H12=3,0,IF(E14=Datenbank!$J$2,0,IF(E14=Datenbank!$J$3,1,IF(E14=Datenbank!$J$4,2)))))))</f>
        <v>0</v>
      </c>
    </row>
    <row r="15" spans="2:8" x14ac:dyDescent="0.3">
      <c r="B15" s="24"/>
      <c r="C15" s="10"/>
      <c r="D15" s="33" t="s">
        <v>18</v>
      </c>
      <c r="E15" s="35"/>
      <c r="F15" s="15"/>
      <c r="G15" s="30"/>
      <c r="H15" s="6">
        <f>IF(H12&lt;3,0,IF(E15=Datenbank!$J$2,0,IF(E15=Datenbank!$J$3,1,IF(E15=Datenbank!$J$4,2))))</f>
        <v>0</v>
      </c>
    </row>
    <row r="16" spans="2:8" x14ac:dyDescent="0.3">
      <c r="B16" s="24"/>
      <c r="C16" s="10"/>
      <c r="D16" s="33" t="s">
        <v>18</v>
      </c>
      <c r="E16" s="35"/>
      <c r="F16" s="13"/>
      <c r="G16" s="26"/>
      <c r="H16" s="6">
        <f>IF(H7=1,0,IF(H14=0,0,IF(H14=2,0,IF(E16=Datenbank!$J$2,0,IF(E16=Datenbank!$J$3,1,IF(E16=Datenbank!$J$4,2))))))</f>
        <v>0</v>
      </c>
    </row>
    <row r="17" spans="2:8" ht="30" customHeight="1" x14ac:dyDescent="0.3">
      <c r="B17" s="24"/>
      <c r="C17" s="10"/>
      <c r="D17" s="43" t="s">
        <v>28</v>
      </c>
      <c r="E17" s="43"/>
      <c r="F17" s="13"/>
      <c r="G17" s="26"/>
      <c r="H17" s="6"/>
    </row>
    <row r="18" spans="2:8" x14ac:dyDescent="0.3">
      <c r="B18" s="24"/>
      <c r="C18" s="10"/>
      <c r="D18" s="12"/>
      <c r="E18" s="12"/>
      <c r="F18" s="13"/>
      <c r="G18" s="26"/>
      <c r="H18" s="5" t="str">
        <f>CONCATENATE(H7,H10,H12,H14,IF(H16&gt;0,H16,H15))</f>
        <v>00000</v>
      </c>
    </row>
    <row r="19" spans="2:8" ht="42" customHeight="1" x14ac:dyDescent="0.3">
      <c r="B19" s="24"/>
      <c r="C19" s="10"/>
      <c r="D19" s="41" t="str">
        <f>_xlfn.IFNA(VLOOKUP(H19,DB_Fernpruefungen[],2,FALSE),"Kein geeignetes Fernprüfungsformat gefunden.")</f>
        <v>Kein geeignetes Fernprüfungsformat gefunden.</v>
      </c>
      <c r="E19" s="42"/>
      <c r="F19" s="13"/>
      <c r="G19" s="26"/>
      <c r="H19" s="32">
        <f>_xlfn.NUMBERVALUE(H18)</f>
        <v>0</v>
      </c>
    </row>
    <row r="20" spans="2:8" x14ac:dyDescent="0.3">
      <c r="B20" s="24"/>
      <c r="C20" s="16"/>
      <c r="D20" s="17"/>
      <c r="E20" s="18"/>
      <c r="F20" s="19"/>
      <c r="G20" s="26"/>
    </row>
    <row r="21" spans="2:8" x14ac:dyDescent="0.3">
      <c r="B21" s="24"/>
      <c r="C21" s="22"/>
      <c r="D21" s="22"/>
      <c r="E21" s="22"/>
      <c r="F21" s="22"/>
      <c r="G21" s="26"/>
    </row>
    <row r="22" spans="2:8" x14ac:dyDescent="0.3">
      <c r="B22" s="24"/>
      <c r="C22" s="25" t="s">
        <v>3</v>
      </c>
      <c r="D22" s="25"/>
      <c r="E22" s="25"/>
      <c r="F22" s="25"/>
      <c r="G22" s="26"/>
    </row>
    <row r="23" spans="2:8" ht="21" customHeight="1" x14ac:dyDescent="0.3">
      <c r="B23" s="27"/>
      <c r="C23" s="28"/>
      <c r="D23" s="28"/>
      <c r="E23" s="28"/>
      <c r="F23" s="28"/>
      <c r="G23" s="29"/>
    </row>
  </sheetData>
  <sheetProtection algorithmName="SHA-512" hashValue="Kd9gQwEamWrcD6whpeTSRiAotHDtvsZIu9Rv1EGRc6/+1jr7Adq65E/LVv7wrg7B7AoBUrU+AOgllcfW2ocnYQ==" saltValue="yPl4Z6swAPxIE6eDSbF5jA==" spinCount="100000" sheet="1" objects="1" scenarios="1"/>
  <protectedRanges>
    <protectedRange sqref="E7 E10 E12 E14:E16" name="Abfrage"/>
  </protectedRanges>
  <mergeCells count="4">
    <mergeCell ref="D19:E19"/>
    <mergeCell ref="D17:E17"/>
    <mergeCell ref="D8:E8"/>
    <mergeCell ref="D13:E13"/>
  </mergeCells>
  <conditionalFormatting sqref="D19:E19">
    <cfRule type="notContainsText" dxfId="26" priority="22" operator="notContains" text="Kein geeignetes Fernprüfungsformat gefunden">
      <formula>ISERROR(SEARCH("Kein geeignetes Fernprüfungsformat gefunden",D19))</formula>
    </cfRule>
    <cfRule type="containsText" dxfId="25" priority="23" operator="containsText" text="Kein geeignetes Fernprüfungsformat gefunden">
      <formula>NOT(ISERROR(SEARCH("Kein geeignetes Fernprüfungsformat gefunden",D19)))</formula>
    </cfRule>
  </conditionalFormatting>
  <conditionalFormatting sqref="E14">
    <cfRule type="expression" dxfId="24" priority="18">
      <formula>IF($H$12=2,TRUE,FALSE)</formula>
    </cfRule>
  </conditionalFormatting>
  <conditionalFormatting sqref="D10">
    <cfRule type="expression" dxfId="23" priority="8">
      <formula>IF($H$7=1,TRUE,FALSE)</formula>
    </cfRule>
  </conditionalFormatting>
  <conditionalFormatting sqref="E10">
    <cfRule type="expression" dxfId="22" priority="13">
      <formula>IF($H$7=1,TRUE,FALSE)</formula>
    </cfRule>
  </conditionalFormatting>
  <conditionalFormatting sqref="E12">
    <cfRule type="expression" dxfId="21" priority="15">
      <formula>IF($H$7=2,TRUE,FALSE)</formula>
    </cfRule>
  </conditionalFormatting>
  <conditionalFormatting sqref="E16">
    <cfRule type="expression" dxfId="20" priority="21">
      <formula>IF($H$14=1,TRUE,FALSE)</formula>
    </cfRule>
  </conditionalFormatting>
  <conditionalFormatting sqref="D16">
    <cfRule type="expression" dxfId="19" priority="12">
      <formula>IF($H$14=1,TRUE,FALSE)</formula>
    </cfRule>
  </conditionalFormatting>
  <conditionalFormatting sqref="D14">
    <cfRule type="expression" dxfId="18" priority="10">
      <formula>IF($H$12=2,TRUE,FALSE)</formula>
    </cfRule>
  </conditionalFormatting>
  <conditionalFormatting sqref="D12">
    <cfRule type="expression" dxfId="17" priority="9">
      <formula>IF($H$7=2,TRUE,FALSE)</formula>
    </cfRule>
  </conditionalFormatting>
  <conditionalFormatting sqref="D15">
    <cfRule type="expression" dxfId="16" priority="7">
      <formula>IF($H$12=3,TRUE,FALSE)</formula>
    </cfRule>
  </conditionalFormatting>
  <conditionalFormatting sqref="E15">
    <cfRule type="expression" dxfId="15" priority="6">
      <formula>IF($H$12=3,TRUE,FALSE)</formula>
    </cfRule>
  </conditionalFormatting>
  <conditionalFormatting sqref="D13">
    <cfRule type="expression" dxfId="14" priority="5">
      <formula>IF($H$12=3,TRUE,FALSE)</formula>
    </cfRule>
  </conditionalFormatting>
  <conditionalFormatting sqref="D17">
    <cfRule type="expression" dxfId="13" priority="3">
      <formula>IF($H$15=1,TRUE,FALSE)</formula>
    </cfRule>
    <cfRule type="expression" dxfId="12" priority="4">
      <formula>IF($H$16=1,TRUE,FALSE)</formula>
    </cfRule>
    <cfRule type="expression" dxfId="11" priority="1">
      <formula>IF($H$10=1,TRUE,FALSE)</formula>
    </cfRule>
  </conditionalFormatting>
  <conditionalFormatting sqref="D8:D9">
    <cfRule type="expression" dxfId="10" priority="2">
      <formula>IF($H$7=1,TRUE,FALSE)</formula>
    </cfRule>
  </conditionalFormatting>
  <pageMargins left="0.7" right="0.7" top="0.78740157499999996" bottom="0.78740157499999996" header="0.3" footer="0.3"/>
  <pageSetup paperSize="9" scale="8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50DA70-8146-4B1E-AD88-32F9DE8DACCE}">
          <x14:formula1>
            <xm:f>Datenbank!$J$2:$J$4</xm:f>
          </x14:formula1>
          <xm:sqref>E7 E10 E14:E16</xm:sqref>
        </x14:dataValidation>
        <x14:dataValidation type="list" allowBlank="1" showInputMessage="1" showErrorMessage="1" xr:uid="{00CEE968-8556-499C-A377-EE63552C3657}">
          <x14:formula1>
            <xm:f>Datenbank!$K$2:$K$5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5CC7F-E21C-486F-B40A-C3E2AEE715A5}">
  <dimension ref="A1:K9"/>
  <sheetViews>
    <sheetView zoomScale="70" zoomScaleNormal="70" workbookViewId="0">
      <selection activeCell="H2" sqref="H2"/>
    </sheetView>
  </sheetViews>
  <sheetFormatPr baseColWidth="10" defaultRowHeight="14.4" x14ac:dyDescent="0.3"/>
  <cols>
    <col min="1" max="1" width="11.88671875" bestFit="1" customWidth="1"/>
    <col min="2" max="2" width="63.21875" customWidth="1"/>
    <col min="3" max="7" width="16.88671875" customWidth="1"/>
    <col min="8" max="8" width="11.88671875" bestFit="1" customWidth="1"/>
    <col min="9" max="9" width="16" bestFit="1" customWidth="1"/>
    <col min="10" max="11" width="24.21875" customWidth="1"/>
    <col min="12" max="12" width="20.77734375" customWidth="1"/>
  </cols>
  <sheetData>
    <row r="1" spans="1:11" x14ac:dyDescent="0.3">
      <c r="A1" s="3" t="s">
        <v>1</v>
      </c>
      <c r="B1" s="1" t="s">
        <v>0</v>
      </c>
      <c r="C1" s="1" t="s">
        <v>9</v>
      </c>
      <c r="D1" s="1" t="s">
        <v>11</v>
      </c>
      <c r="E1" s="1" t="s">
        <v>12</v>
      </c>
      <c r="F1" s="1" t="s">
        <v>10</v>
      </c>
      <c r="G1" s="1" t="s">
        <v>16</v>
      </c>
      <c r="H1" s="3" t="s">
        <v>14</v>
      </c>
      <c r="J1" t="s">
        <v>21</v>
      </c>
      <c r="K1" t="s">
        <v>22</v>
      </c>
    </row>
    <row r="2" spans="1:11" ht="29.4" customHeight="1" x14ac:dyDescent="0.3">
      <c r="A2" s="36">
        <f>_xlfn.NUMBERVALUE(DB_Fernpruefungen[[#This Row],[Wert]])</f>
        <v>20211</v>
      </c>
      <c r="B2" s="2" t="s">
        <v>13</v>
      </c>
      <c r="C2" s="4">
        <v>2</v>
      </c>
      <c r="D2" s="4">
        <v>0</v>
      </c>
      <c r="E2" s="4">
        <v>2</v>
      </c>
      <c r="F2" s="4">
        <v>1</v>
      </c>
      <c r="G2" s="4">
        <v>1</v>
      </c>
      <c r="H2" s="31" t="str">
        <f>CONCATENATE(DB_Fernpruefungen[[#This Row],[Reproduktion]],DB_Fernpruefungen[[#This Row],[Aufsichtsperson]],DB_Fernpruefungen[[#This Row],[Korrekturen]],DB_Fernpruefungen[[#This Row],[Aufsicht]],DB_Fernpruefungen[[#This Row],[Aufsichtsperson2]])</f>
        <v>20211</v>
      </c>
    </row>
    <row r="3" spans="1:11" ht="29.4" customHeight="1" x14ac:dyDescent="0.3">
      <c r="A3" s="36">
        <f>_xlfn.NUMBERVALUE(DB_Fernpruefungen[[#This Row],[Wert]])</f>
        <v>20212</v>
      </c>
      <c r="B3" s="2" t="s">
        <v>4</v>
      </c>
      <c r="C3" s="4">
        <v>2</v>
      </c>
      <c r="D3" s="4">
        <v>0</v>
      </c>
      <c r="E3" s="4">
        <v>2</v>
      </c>
      <c r="F3" s="4">
        <v>1</v>
      </c>
      <c r="G3" s="4">
        <v>2</v>
      </c>
      <c r="H3" s="31" t="str">
        <f>CONCATENATE(DB_Fernpruefungen[[#This Row],[Reproduktion]],DB_Fernpruefungen[[#This Row],[Aufsichtsperson]],DB_Fernpruefungen[[#This Row],[Korrekturen]],DB_Fernpruefungen[[#This Row],[Aufsicht]],DB_Fernpruefungen[[#This Row],[Aufsichtsperson2]])</f>
        <v>20212</v>
      </c>
      <c r="J3" t="s">
        <v>15</v>
      </c>
      <c r="K3" t="s">
        <v>24</v>
      </c>
    </row>
    <row r="4" spans="1:11" ht="29.4" customHeight="1" x14ac:dyDescent="0.3">
      <c r="A4" s="36">
        <f>_xlfn.NUMBERVALUE(DB_Fernpruefungen[[#This Row],[Wert]])</f>
        <v>20220</v>
      </c>
      <c r="B4" s="2" t="s">
        <v>5</v>
      </c>
      <c r="C4" s="4">
        <v>2</v>
      </c>
      <c r="D4" s="4">
        <v>0</v>
      </c>
      <c r="E4" s="4">
        <v>2</v>
      </c>
      <c r="F4" s="4">
        <v>2</v>
      </c>
      <c r="G4" s="4">
        <v>0</v>
      </c>
      <c r="H4" s="31" t="str">
        <f>CONCATENATE(DB_Fernpruefungen[[#This Row],[Reproduktion]],DB_Fernpruefungen[[#This Row],[Aufsichtsperson]],DB_Fernpruefungen[[#This Row],[Korrekturen]],DB_Fernpruefungen[[#This Row],[Aufsicht]],DB_Fernpruefungen[[#This Row],[Aufsichtsperson2]])</f>
        <v>20220</v>
      </c>
      <c r="J4" t="s">
        <v>17</v>
      </c>
      <c r="K4" t="s">
        <v>25</v>
      </c>
    </row>
    <row r="5" spans="1:11" ht="29.4" customHeight="1" x14ac:dyDescent="0.3">
      <c r="A5" s="36">
        <f>_xlfn.NUMBERVALUE(DB_Fernpruefungen[[#This Row],[Wert]])</f>
        <v>20100</v>
      </c>
      <c r="B5" s="2" t="s">
        <v>6</v>
      </c>
      <c r="C5" s="4">
        <v>2</v>
      </c>
      <c r="D5" s="4">
        <v>0</v>
      </c>
      <c r="E5" s="4">
        <v>1</v>
      </c>
      <c r="F5" s="4">
        <v>0</v>
      </c>
      <c r="G5" s="4">
        <v>0</v>
      </c>
      <c r="H5" s="31" t="str">
        <f>CONCATENATE(DB_Fernpruefungen[[#This Row],[Reproduktion]],DB_Fernpruefungen[[#This Row],[Aufsichtsperson]],DB_Fernpruefungen[[#This Row],[Korrekturen]],DB_Fernpruefungen[[#This Row],[Aufsicht]],DB_Fernpruefungen[[#This Row],[Aufsichtsperson2]])</f>
        <v>20100</v>
      </c>
      <c r="K5" t="s">
        <v>26</v>
      </c>
    </row>
    <row r="6" spans="1:11" ht="29.4" customHeight="1" x14ac:dyDescent="0.3">
      <c r="A6" s="36">
        <f>_xlfn.NUMBERVALUE(DB_Fernpruefungen[[#This Row],[Wert]])</f>
        <v>12000</v>
      </c>
      <c r="B6" s="37" t="s">
        <v>7</v>
      </c>
      <c r="C6" s="4">
        <v>1</v>
      </c>
      <c r="D6" s="4">
        <v>2</v>
      </c>
      <c r="E6" s="4">
        <v>0</v>
      </c>
      <c r="F6" s="4">
        <v>0</v>
      </c>
      <c r="G6" s="4">
        <v>0</v>
      </c>
      <c r="H6" s="31" t="str">
        <f>CONCATENATE(DB_Fernpruefungen[[#This Row],[Reproduktion]],DB_Fernpruefungen[[#This Row],[Aufsichtsperson]],DB_Fernpruefungen[[#This Row],[Korrekturen]],DB_Fernpruefungen[[#This Row],[Aufsicht]],DB_Fernpruefungen[[#This Row],[Aufsichtsperson2]])</f>
        <v>12000</v>
      </c>
    </row>
    <row r="7" spans="1:11" ht="29.4" customHeight="1" x14ac:dyDescent="0.3">
      <c r="A7" s="36">
        <f>_xlfn.NUMBERVALUE(DB_Fernpruefungen[[#This Row],[Wert]])</f>
        <v>11000</v>
      </c>
      <c r="B7" s="2" t="s">
        <v>8</v>
      </c>
      <c r="C7" s="4">
        <v>1</v>
      </c>
      <c r="D7" s="4">
        <v>1</v>
      </c>
      <c r="E7" s="4">
        <v>0</v>
      </c>
      <c r="F7" s="4">
        <v>0</v>
      </c>
      <c r="G7" s="4">
        <v>0</v>
      </c>
      <c r="H7" s="31" t="str">
        <f>CONCATENATE(DB_Fernpruefungen[[#This Row],[Reproduktion]],DB_Fernpruefungen[[#This Row],[Aufsichtsperson]],DB_Fernpruefungen[[#This Row],[Korrekturen]],DB_Fernpruefungen[[#This Row],[Aufsicht]],DB_Fernpruefungen[[#This Row],[Aufsichtsperson2]])</f>
        <v>11000</v>
      </c>
    </row>
    <row r="8" spans="1:11" ht="29.4" customHeight="1" x14ac:dyDescent="0.3">
      <c r="A8" s="36">
        <f>_xlfn.NUMBERVALUE(DB_Fernpruefungen[[#This Row],[Wert]])</f>
        <v>20301</v>
      </c>
      <c r="B8" s="39" t="s">
        <v>8</v>
      </c>
      <c r="C8" s="4">
        <v>2</v>
      </c>
      <c r="D8" s="4">
        <v>0</v>
      </c>
      <c r="E8" s="4">
        <v>3</v>
      </c>
      <c r="F8" s="4">
        <v>0</v>
      </c>
      <c r="G8" s="4">
        <v>1</v>
      </c>
      <c r="H8" s="4" t="str">
        <f>CONCATENATE(DB_Fernpruefungen[[#This Row],[Reproduktion]],DB_Fernpruefungen[[#This Row],[Aufsichtsperson]],DB_Fernpruefungen[[#This Row],[Korrekturen]],DB_Fernpruefungen[[#This Row],[Aufsicht]],DB_Fernpruefungen[[#This Row],[Aufsichtsperson2]])</f>
        <v>20301</v>
      </c>
    </row>
    <row r="9" spans="1:11" ht="29.4" customHeight="1" x14ac:dyDescent="0.3">
      <c r="A9" s="36">
        <f>_xlfn.NUMBERVALUE(DB_Fernpruefungen[[#This Row],[Wert]])</f>
        <v>20302</v>
      </c>
      <c r="B9" s="2" t="s">
        <v>7</v>
      </c>
      <c r="C9" s="4">
        <v>2</v>
      </c>
      <c r="D9" s="4">
        <v>0</v>
      </c>
      <c r="E9" s="4">
        <v>3</v>
      </c>
      <c r="F9" s="4">
        <v>0</v>
      </c>
      <c r="G9" s="4">
        <v>2</v>
      </c>
      <c r="H9" s="4" t="str">
        <f>CONCATENATE(DB_Fernpruefungen[[#This Row],[Reproduktion]],DB_Fernpruefungen[[#This Row],[Aufsichtsperson]],DB_Fernpruefungen[[#This Row],[Korrekturen]],DB_Fernpruefungen[[#This Row],[Aufsicht]],DB_Fernpruefungen[[#This Row],[Aufsichtsperson2]])</f>
        <v>20302</v>
      </c>
    </row>
  </sheetData>
  <pageMargins left="0.7" right="0.7" top="0.78740157499999996" bottom="0.78740157499999996" header="0.3" footer="0.3"/>
  <pageSetup paperSize="9" orientation="portrait" r:id="rId1"/>
  <ignoredErrors>
    <ignoredError sqref="F2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Entscheidungshilfe</vt:lpstr>
      <vt:lpstr>Datenbank</vt:lpstr>
      <vt:lpstr>DB_Einfach</vt:lpstr>
      <vt:lpstr>Entscheidungshilfe!Druckbereich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Gerstner</dc:creator>
  <cp:lastModifiedBy>Matthias Gerstner</cp:lastModifiedBy>
  <cp:lastPrinted>2021-10-08T14:39:55Z</cp:lastPrinted>
  <dcterms:created xsi:type="dcterms:W3CDTF">2021-09-16T11:45:27Z</dcterms:created>
  <dcterms:modified xsi:type="dcterms:W3CDTF">2021-12-16T16:47:43Z</dcterms:modified>
</cp:coreProperties>
</file>